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3 IPN\SEMESTER 7\Jurnal nasional\Jurnal  Teknologi  dan  Industri Pangan (JTIP)\yang mau disubmit ke JTIP\"/>
    </mc:Choice>
  </mc:AlternateContent>
  <bookViews>
    <workbookView xWindow="0" yWindow="0" windowWidth="20490" windowHeight="7755" tabRatio="702" firstSheet="1" activeTab="5"/>
  </bookViews>
  <sheets>
    <sheet name="Data Produk-Uji Annova" sheetId="3" r:id="rId1"/>
    <sheet name="Rendemen" sheetId="4" r:id="rId2"/>
    <sheet name="Kadar Air" sheetId="6" r:id="rId3"/>
    <sheet name="Total Karotenoid" sheetId="7" r:id="rId4"/>
    <sheet name="Kelarutan" sheetId="8" r:id="rId5"/>
    <sheet name="Efisiensi Enkapsulasi" sheetId="9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F9" i="9"/>
  <c r="G8" i="9"/>
  <c r="F8" i="9"/>
  <c r="G7" i="9"/>
  <c r="F7" i="9"/>
  <c r="G6" i="9"/>
  <c r="F6" i="9"/>
  <c r="F6" i="8" l="1"/>
  <c r="G9" i="8"/>
  <c r="F9" i="8"/>
  <c r="G8" i="8"/>
  <c r="F8" i="8"/>
  <c r="G7" i="8"/>
  <c r="F7" i="8"/>
  <c r="G6" i="8"/>
  <c r="G7" i="7"/>
  <c r="H10" i="7"/>
  <c r="G10" i="7"/>
  <c r="H9" i="7"/>
  <c r="G9" i="7"/>
  <c r="H8" i="7"/>
  <c r="G8" i="7"/>
  <c r="H7" i="7"/>
  <c r="G7" i="6"/>
  <c r="H10" i="6"/>
  <c r="G10" i="6"/>
  <c r="H9" i="6"/>
  <c r="G9" i="6"/>
  <c r="H8" i="6"/>
  <c r="G8" i="6"/>
  <c r="H7" i="6"/>
  <c r="G8" i="4"/>
  <c r="F8" i="4"/>
  <c r="G7" i="4"/>
  <c r="F7" i="4"/>
  <c r="G6" i="4"/>
  <c r="F6" i="4"/>
  <c r="G5" i="4"/>
  <c r="F5" i="4"/>
  <c r="K44" i="3" l="1"/>
  <c r="J44" i="3"/>
  <c r="F58" i="3" l="1"/>
  <c r="F59" i="3"/>
  <c r="F57" i="3"/>
  <c r="F56" i="3"/>
  <c r="E59" i="3"/>
  <c r="E58" i="3"/>
  <c r="E57" i="3"/>
  <c r="E56" i="3"/>
  <c r="K47" i="3"/>
  <c r="K46" i="3"/>
  <c r="K45" i="3"/>
  <c r="J47" i="3" l="1"/>
  <c r="J46" i="3"/>
  <c r="J45" i="3"/>
  <c r="E25" i="3" l="1"/>
  <c r="J22" i="3"/>
  <c r="K23" i="3"/>
  <c r="J18" i="3"/>
  <c r="J19" i="3"/>
  <c r="L19" i="3" s="1"/>
  <c r="J20" i="3"/>
  <c r="J21" i="3"/>
  <c r="J23" i="3"/>
  <c r="L23" i="3" s="1"/>
  <c r="J24" i="3"/>
  <c r="J17" i="3"/>
  <c r="L17" i="3" s="1"/>
  <c r="L21" i="3" l="1"/>
  <c r="K21" i="3"/>
  <c r="K19" i="3"/>
  <c r="K17" i="3"/>
</calcChain>
</file>

<file path=xl/sharedStrings.xml><?xml version="1.0" encoding="utf-8"?>
<sst xmlns="http://schemas.openxmlformats.org/spreadsheetml/2006/main" count="139" uniqueCount="43">
  <si>
    <t>No.</t>
  </si>
  <si>
    <t>Formulasi</t>
  </si>
  <si>
    <t>Rendemen (%)</t>
  </si>
  <si>
    <t>Total Karotenoid (ppm)</t>
  </si>
  <si>
    <t>Kelarutan (%)</t>
  </si>
  <si>
    <t>Kadar Air (%)</t>
  </si>
  <si>
    <t>Kadar Minyak (%)</t>
  </si>
  <si>
    <t>Kadar Minyak Tidak Tersalutkan (%)</t>
  </si>
  <si>
    <t>50,23</t>
  </si>
  <si>
    <t>57,23</t>
  </si>
  <si>
    <t>1:1,2</t>
  </si>
  <si>
    <t>56,84</t>
  </si>
  <si>
    <t>45,11</t>
  </si>
  <si>
    <t>1:1,4</t>
  </si>
  <si>
    <t>59,52</t>
  </si>
  <si>
    <t>63,50</t>
  </si>
  <si>
    <t>1:1,6</t>
  </si>
  <si>
    <t>62,34</t>
  </si>
  <si>
    <t>61,68</t>
  </si>
  <si>
    <t>Uji two ways ANOVA dengan SPSS 22.0 untuk melihat siginifikansi perbedaaan antar sampel</t>
  </si>
  <si>
    <t>Ulangan</t>
  </si>
  <si>
    <t>1 : 1,0</t>
  </si>
  <si>
    <t>1 : 1,2</t>
  </si>
  <si>
    <t>1: 1,6</t>
  </si>
  <si>
    <t>Efisiensi Enkapsulasi (%)</t>
  </si>
  <si>
    <t>Kelompok</t>
  </si>
  <si>
    <t>Kelompok 1</t>
  </si>
  <si>
    <t>Kelompok 2</t>
  </si>
  <si>
    <t>Kelompok 3</t>
  </si>
  <si>
    <t>Formulasi A</t>
  </si>
  <si>
    <t>Formulasi B</t>
  </si>
  <si>
    <t>Formulasi C</t>
  </si>
  <si>
    <t xml:space="preserve">      1:1,0</t>
  </si>
  <si>
    <t xml:space="preserve">      1:1,2</t>
  </si>
  <si>
    <t xml:space="preserve">      1:1,4</t>
  </si>
  <si>
    <t xml:space="preserve">      1:1,6</t>
  </si>
  <si>
    <t>13,22±1,26ab</t>
  </si>
  <si>
    <t>11,36±1,26a</t>
  </si>
  <si>
    <t>16,14±1,42b</t>
  </si>
  <si>
    <t>20,18±0,02c</t>
  </si>
  <si>
    <t>1:0,1</t>
  </si>
  <si>
    <t>stdev</t>
  </si>
  <si>
    <t>Total Karotenoid (µg/g)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</si>
</sst>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0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/>
    <xf numFmtId="0" fontId="0" fillId="0" borderId="3" xfId="0" applyBorder="1"/>
    <xf numFmtId="0" fontId="0" fillId="0" borderId="4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4" xfId="0" applyBorder="1"/>
    <xf numFmtId="2" fontId="0" fillId="0" borderId="0" xfId="0" applyNumberFormat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Produk-Uji Annova'!$D$5</c:f>
              <c:strCache>
                <c:ptCount val="1"/>
                <c:pt idx="0">
                  <c:v>Rendemen (%)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'Data Produk-Uji Annova'!$C$6:$C$9</c:f>
              <c:strCache>
                <c:ptCount val="4"/>
                <c:pt idx="0">
                  <c:v>1:0,1</c:v>
                </c:pt>
                <c:pt idx="1">
                  <c:v>1:1,2</c:v>
                </c:pt>
                <c:pt idx="2">
                  <c:v>1:1,4</c:v>
                </c:pt>
                <c:pt idx="3">
                  <c:v>1:1,6</c:v>
                </c:pt>
              </c:strCache>
            </c:strRef>
          </c:cat>
          <c:val>
            <c:numRef>
              <c:f>'Data Produk-Uji Annova'!$D$6:$D$9</c:f>
              <c:numCache>
                <c:formatCode>General</c:formatCode>
                <c:ptCount val="4"/>
                <c:pt idx="0">
                  <c:v>13.22</c:v>
                </c:pt>
                <c:pt idx="1">
                  <c:v>11.37</c:v>
                </c:pt>
                <c:pt idx="2">
                  <c:v>16.14</c:v>
                </c:pt>
                <c:pt idx="3">
                  <c:v>20.12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2092504928"/>
        <c:axId val="-2092511456"/>
      </c:barChart>
      <c:catAx>
        <c:axId val="-209250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Formulasi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092511456"/>
        <c:crossesAt val="0"/>
        <c:auto val="1"/>
        <c:lblAlgn val="ctr"/>
        <c:lblOffset val="100"/>
        <c:noMultiLvlLbl val="0"/>
      </c:catAx>
      <c:valAx>
        <c:axId val="-209251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Rendemen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092504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Kelarutan!$F$5</c:f>
              <c:strCache>
                <c:ptCount val="1"/>
                <c:pt idx="0">
                  <c:v>Kelarutan (%)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Kelarutan!$G$6:$G$9</c:f>
                <c:numCache>
                  <c:formatCode>General</c:formatCode>
                  <c:ptCount val="4"/>
                  <c:pt idx="0">
                    <c:v>1.1337192284515141</c:v>
                  </c:pt>
                  <c:pt idx="1">
                    <c:v>0.14055490158215506</c:v>
                  </c:pt>
                  <c:pt idx="2">
                    <c:v>1.3934141237303608</c:v>
                  </c:pt>
                  <c:pt idx="3">
                    <c:v>1.3791863200214698</c:v>
                  </c:pt>
                </c:numCache>
              </c:numRef>
            </c:plus>
            <c:minus>
              <c:numRef>
                <c:f>Kelarutan!$G$6:$G$9</c:f>
                <c:numCache>
                  <c:formatCode>General</c:formatCode>
                  <c:ptCount val="4"/>
                  <c:pt idx="0">
                    <c:v>1.1337192284515141</c:v>
                  </c:pt>
                  <c:pt idx="1">
                    <c:v>0.14055490158215506</c:v>
                  </c:pt>
                  <c:pt idx="2">
                    <c:v>1.3934141237303608</c:v>
                  </c:pt>
                  <c:pt idx="3">
                    <c:v>1.3791863200214698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Kelarutan!$E$6:$E$9</c:f>
              <c:strCache>
                <c:ptCount val="4"/>
                <c:pt idx="0">
                  <c:v>1 : 1,0</c:v>
                </c:pt>
                <c:pt idx="1">
                  <c:v>1 : 1,2</c:v>
                </c:pt>
                <c:pt idx="2">
                  <c:v>1:1,4</c:v>
                </c:pt>
                <c:pt idx="3">
                  <c:v>1: 1,6</c:v>
                </c:pt>
              </c:strCache>
            </c:strRef>
          </c:cat>
          <c:val>
            <c:numRef>
              <c:f>Kelarutan!$F$6:$F$9</c:f>
              <c:numCache>
                <c:formatCode>General</c:formatCode>
                <c:ptCount val="4"/>
                <c:pt idx="0">
                  <c:v>77.11530168379025</c:v>
                </c:pt>
                <c:pt idx="1">
                  <c:v>71.71633707765875</c:v>
                </c:pt>
                <c:pt idx="2">
                  <c:v>60.855337707736751</c:v>
                </c:pt>
                <c:pt idx="3">
                  <c:v>67.326149889758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1993547840"/>
        <c:axId val="-1993554912"/>
      </c:barChart>
      <c:catAx>
        <c:axId val="-199354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Formulasi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54912"/>
        <c:crosses val="autoZero"/>
        <c:auto val="1"/>
        <c:lblAlgn val="ctr"/>
        <c:lblOffset val="100"/>
        <c:noMultiLvlLbl val="0"/>
      </c:catAx>
      <c:valAx>
        <c:axId val="-19935549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Kelarutan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4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'Efisiensi Enkapsulasi'!$F$5</c:f>
              <c:strCache>
                <c:ptCount val="1"/>
                <c:pt idx="0">
                  <c:v>Efisiensi Enkapsulasi (%)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'Efisiensi Enkapsulasi'!$G$6:$G$9</c:f>
                <c:numCache>
                  <c:formatCode>General</c:formatCode>
                  <c:ptCount val="4"/>
                  <c:pt idx="0">
                    <c:v>0.13747304426114512</c:v>
                  </c:pt>
                  <c:pt idx="1">
                    <c:v>0.68123411427720537</c:v>
                  </c:pt>
                  <c:pt idx="2">
                    <c:v>5.7275649276087401E-2</c:v>
                  </c:pt>
                  <c:pt idx="3">
                    <c:v>1.5016916453550548</c:v>
                  </c:pt>
                </c:numCache>
              </c:numRef>
            </c:plus>
            <c:minus>
              <c:numRef>
                <c:f>'Efisiensi Enkapsulasi'!$G$6:$G$9</c:f>
                <c:numCache>
                  <c:formatCode>General</c:formatCode>
                  <c:ptCount val="4"/>
                  <c:pt idx="0">
                    <c:v>0.13747304426114512</c:v>
                  </c:pt>
                  <c:pt idx="1">
                    <c:v>0.68123411427720537</c:v>
                  </c:pt>
                  <c:pt idx="2">
                    <c:v>5.7275649276087401E-2</c:v>
                  </c:pt>
                  <c:pt idx="3">
                    <c:v>1.5016916453550548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'Efisiensi Enkapsulasi'!$E$6:$E$9</c:f>
              <c:strCache>
                <c:ptCount val="4"/>
                <c:pt idx="0">
                  <c:v>1 : 1,0</c:v>
                </c:pt>
                <c:pt idx="1">
                  <c:v>1 : 1,2</c:v>
                </c:pt>
                <c:pt idx="2">
                  <c:v>1:1,4</c:v>
                </c:pt>
                <c:pt idx="3">
                  <c:v>1: 1,6</c:v>
                </c:pt>
              </c:strCache>
            </c:strRef>
          </c:cat>
          <c:val>
            <c:numRef>
              <c:f>'Efisiensi Enkapsulasi'!$F$6:$F$9</c:f>
              <c:numCache>
                <c:formatCode>General</c:formatCode>
                <c:ptCount val="4"/>
                <c:pt idx="0">
                  <c:v>47.923604060913704</c:v>
                </c:pt>
                <c:pt idx="1">
                  <c:v>49.422959858733336</c:v>
                </c:pt>
                <c:pt idx="2">
                  <c:v>58.384565223164813</c:v>
                </c:pt>
                <c:pt idx="3">
                  <c:v>59.946617333487922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1993553824"/>
        <c:axId val="-1993551104"/>
      </c:barChart>
      <c:catAx>
        <c:axId val="-199355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Formulasi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51104"/>
        <c:crosses val="autoZero"/>
        <c:auto val="1"/>
        <c:lblAlgn val="ctr"/>
        <c:lblOffset val="100"/>
        <c:noMultiLvlLbl val="0"/>
      </c:catAx>
      <c:valAx>
        <c:axId val="-1993551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Efisiensi Enkapsulasi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5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Produk-Uji Annova'!$G$5</c:f>
              <c:strCache>
                <c:ptCount val="1"/>
                <c:pt idx="0">
                  <c:v>Kadar Air (%)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'Data Produk-Uji Annova'!$K$44:$K$47</c:f>
                <c:numCache>
                  <c:formatCode>General</c:formatCode>
                  <c:ptCount val="4"/>
                  <c:pt idx="0">
                    <c:v>0.27804912611268756</c:v>
                  </c:pt>
                  <c:pt idx="1">
                    <c:v>0.29575678008823464</c:v>
                  </c:pt>
                  <c:pt idx="2">
                    <c:v>8.3284566503462068E-2</c:v>
                  </c:pt>
                  <c:pt idx="3">
                    <c:v>0.13477967124500989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'Data Produk-Uji Annova'!$C$6:$C$9</c:f>
              <c:strCache>
                <c:ptCount val="4"/>
                <c:pt idx="0">
                  <c:v>1:0,1</c:v>
                </c:pt>
                <c:pt idx="1">
                  <c:v>1:1,2</c:v>
                </c:pt>
                <c:pt idx="2">
                  <c:v>1:1,4</c:v>
                </c:pt>
                <c:pt idx="3">
                  <c:v>1:1,6</c:v>
                </c:pt>
              </c:strCache>
            </c:strRef>
          </c:cat>
          <c:val>
            <c:numRef>
              <c:f>'Data Produk-Uji Annova'!$J$44:$J$47</c:f>
              <c:numCache>
                <c:formatCode>General</c:formatCode>
                <c:ptCount val="4"/>
                <c:pt idx="0">
                  <c:v>2.3260116470061352</c:v>
                </c:pt>
                <c:pt idx="1">
                  <c:v>1.4390370738989802</c:v>
                </c:pt>
                <c:pt idx="2">
                  <c:v>1.4722106380533302</c:v>
                </c:pt>
                <c:pt idx="3">
                  <c:v>1.67485292651312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2092503840"/>
        <c:axId val="-2092508192"/>
      </c:barChart>
      <c:catAx>
        <c:axId val="-2092503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Formulasi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092508192"/>
        <c:crosses val="autoZero"/>
        <c:auto val="1"/>
        <c:lblAlgn val="ctr"/>
        <c:lblOffset val="100"/>
        <c:noMultiLvlLbl val="0"/>
      </c:catAx>
      <c:valAx>
        <c:axId val="-2092508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Kadar Air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0925038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Produk-Uji Annova'!$E$5</c:f>
              <c:strCache>
                <c:ptCount val="1"/>
                <c:pt idx="0">
                  <c:v>Total Karotenoid (ppm)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'Data Produk-Uji Annova'!$C$6:$C$9</c:f>
              <c:strCache>
                <c:ptCount val="4"/>
                <c:pt idx="0">
                  <c:v>1:0,1</c:v>
                </c:pt>
                <c:pt idx="1">
                  <c:v>1:1,2</c:v>
                </c:pt>
                <c:pt idx="2">
                  <c:v>1:1,4</c:v>
                </c:pt>
                <c:pt idx="3">
                  <c:v>1:1,6</c:v>
                </c:pt>
              </c:strCache>
            </c:strRef>
          </c:cat>
          <c:val>
            <c:numRef>
              <c:f>'Data Produk-Uji Annova'!$E$6:$E$9</c:f>
              <c:numCache>
                <c:formatCode>General</c:formatCode>
                <c:ptCount val="4"/>
                <c:pt idx="0">
                  <c:v>236.02</c:v>
                </c:pt>
                <c:pt idx="1">
                  <c:v>243.41</c:v>
                </c:pt>
                <c:pt idx="2">
                  <c:v>287.33999999999997</c:v>
                </c:pt>
                <c:pt idx="3">
                  <c:v>295.24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2092506560"/>
        <c:axId val="-2092506016"/>
      </c:barChart>
      <c:catAx>
        <c:axId val="-2092506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Formulasi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092506016"/>
        <c:crosses val="autoZero"/>
        <c:auto val="1"/>
        <c:lblAlgn val="ctr"/>
        <c:lblOffset val="100"/>
        <c:noMultiLvlLbl val="0"/>
      </c:catAx>
      <c:valAx>
        <c:axId val="-2092506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Total Karotenoid (mg/kg)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0925065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Produk-Uji Annova'!$F$5</c:f>
              <c:strCache>
                <c:ptCount val="1"/>
                <c:pt idx="0">
                  <c:v>Kelarutan (%)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'Data Produk-Uji Annova'!$C$6:$C$9</c:f>
              <c:strCache>
                <c:ptCount val="4"/>
                <c:pt idx="0">
                  <c:v>1:0,1</c:v>
                </c:pt>
                <c:pt idx="1">
                  <c:v>1:1,2</c:v>
                </c:pt>
                <c:pt idx="2">
                  <c:v>1:1,4</c:v>
                </c:pt>
                <c:pt idx="3">
                  <c:v>1:1,6</c:v>
                </c:pt>
              </c:strCache>
            </c:strRef>
          </c:cat>
          <c:val>
            <c:numRef>
              <c:f>'Data Produk-Uji Annova'!$F$6:$F$9</c:f>
              <c:numCache>
                <c:formatCode>General</c:formatCode>
                <c:ptCount val="4"/>
                <c:pt idx="0">
                  <c:v>77.12</c:v>
                </c:pt>
                <c:pt idx="1">
                  <c:v>71.72</c:v>
                </c:pt>
                <c:pt idx="2">
                  <c:v>60.86</c:v>
                </c:pt>
                <c:pt idx="3">
                  <c:v>67.3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2092516896"/>
        <c:axId val="-2092673088"/>
      </c:barChart>
      <c:catAx>
        <c:axId val="-2092516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Formulasi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092673088"/>
        <c:crosses val="autoZero"/>
        <c:auto val="1"/>
        <c:lblAlgn val="ctr"/>
        <c:lblOffset val="100"/>
        <c:noMultiLvlLbl val="0"/>
      </c:catAx>
      <c:valAx>
        <c:axId val="-2092673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Kelarutan(%)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0925168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Produk-Uji Annova'!$E$55</c:f>
              <c:strCache>
                <c:ptCount val="1"/>
                <c:pt idx="0">
                  <c:v>Rendemen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'Data Produk-Uji Annova'!$F$56:$F$59</c:f>
                <c:numCache>
                  <c:formatCode>General</c:formatCode>
                  <c:ptCount val="4"/>
                  <c:pt idx="0">
                    <c:v>1.2657211383239195</c:v>
                  </c:pt>
                  <c:pt idx="1">
                    <c:v>1.2657211383239195</c:v>
                  </c:pt>
                  <c:pt idx="2">
                    <c:v>1.4212846301849591</c:v>
                  </c:pt>
                  <c:pt idx="3">
                    <c:v>2.1213203435594716E-2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'Data Produk-Uji Annova'!$D$56:$D$59</c:f>
              <c:strCache>
                <c:ptCount val="4"/>
                <c:pt idx="0">
                  <c:v>1 : 1,0</c:v>
                </c:pt>
                <c:pt idx="1">
                  <c:v>1 : 1,2</c:v>
                </c:pt>
                <c:pt idx="2">
                  <c:v>1:1,4</c:v>
                </c:pt>
                <c:pt idx="3">
                  <c:v>1: 1,6</c:v>
                </c:pt>
              </c:strCache>
            </c:strRef>
          </c:cat>
          <c:val>
            <c:numRef>
              <c:f>'Data Produk-Uji Annova'!$E$56:$E$59</c:f>
              <c:numCache>
                <c:formatCode>General</c:formatCode>
                <c:ptCount val="4"/>
                <c:pt idx="0">
                  <c:v>13.225</c:v>
                </c:pt>
                <c:pt idx="1">
                  <c:v>11.365</c:v>
                </c:pt>
                <c:pt idx="2">
                  <c:v>16.145</c:v>
                </c:pt>
                <c:pt idx="3">
                  <c:v>20.185000000000002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2677440"/>
        <c:axId val="-1993546752"/>
      </c:barChart>
      <c:catAx>
        <c:axId val="-209267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3546752"/>
        <c:crosses val="autoZero"/>
        <c:auto val="1"/>
        <c:lblAlgn val="ctr"/>
        <c:lblOffset val="100"/>
        <c:noMultiLvlLbl val="0"/>
      </c:catAx>
      <c:valAx>
        <c:axId val="-19935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267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Produk-Uji Annova'!$J$43</c:f>
              <c:strCache>
                <c:ptCount val="1"/>
                <c:pt idx="0">
                  <c:v>Kadar Air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'Data Produk-Uji Annova'!$K$44:$K$47</c:f>
                <c:numCache>
                  <c:formatCode>General</c:formatCode>
                  <c:ptCount val="4"/>
                  <c:pt idx="0">
                    <c:v>0.27804912611268756</c:v>
                  </c:pt>
                  <c:pt idx="1">
                    <c:v>0.29575678008823464</c:v>
                  </c:pt>
                  <c:pt idx="2">
                    <c:v>8.3284566503462068E-2</c:v>
                  </c:pt>
                  <c:pt idx="3">
                    <c:v>0.13477967124500989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'Data Produk-Uji Annova'!$I$44:$I$47</c:f>
              <c:strCache>
                <c:ptCount val="4"/>
                <c:pt idx="0">
                  <c:v>1 : 1,0</c:v>
                </c:pt>
                <c:pt idx="1">
                  <c:v>1 : 1,2</c:v>
                </c:pt>
                <c:pt idx="2">
                  <c:v>1:1,4</c:v>
                </c:pt>
                <c:pt idx="3">
                  <c:v>1: 1,6</c:v>
                </c:pt>
              </c:strCache>
            </c:strRef>
          </c:cat>
          <c:val>
            <c:numRef>
              <c:f>'Data Produk-Uji Annova'!$J$44:$J$47</c:f>
              <c:numCache>
                <c:formatCode>General</c:formatCode>
                <c:ptCount val="4"/>
                <c:pt idx="0">
                  <c:v>2.3260116470061352</c:v>
                </c:pt>
                <c:pt idx="1">
                  <c:v>1.4390370738989802</c:v>
                </c:pt>
                <c:pt idx="2">
                  <c:v>1.4722106380533302</c:v>
                </c:pt>
                <c:pt idx="3">
                  <c:v>1.67485292651312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3552192"/>
        <c:axId val="-1993546208"/>
      </c:barChart>
      <c:catAx>
        <c:axId val="-19935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3546208"/>
        <c:crosses val="autoZero"/>
        <c:auto val="1"/>
        <c:lblAlgn val="ctr"/>
        <c:lblOffset val="100"/>
        <c:noMultiLvlLbl val="0"/>
      </c:catAx>
      <c:valAx>
        <c:axId val="-199354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355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Rendemen!$F$4</c:f>
              <c:strCache>
                <c:ptCount val="1"/>
                <c:pt idx="0">
                  <c:v>Rendemen (%)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Rendemen!$G$5:$G$8</c:f>
                <c:numCache>
                  <c:formatCode>General</c:formatCode>
                  <c:ptCount val="4"/>
                  <c:pt idx="0">
                    <c:v>1.2657211383239195</c:v>
                  </c:pt>
                  <c:pt idx="1">
                    <c:v>1.2657211383239195</c:v>
                  </c:pt>
                  <c:pt idx="2">
                    <c:v>1.4212846301849591</c:v>
                  </c:pt>
                  <c:pt idx="3">
                    <c:v>2.1213203435594716E-2</c:v>
                  </c:pt>
                </c:numCache>
              </c:numRef>
            </c:plus>
            <c:minus>
              <c:numRef>
                <c:f>Rendemen!$G$5:$G$8</c:f>
                <c:numCache>
                  <c:formatCode>General</c:formatCode>
                  <c:ptCount val="4"/>
                  <c:pt idx="0">
                    <c:v>1.2657211383239195</c:v>
                  </c:pt>
                  <c:pt idx="1">
                    <c:v>1.2657211383239195</c:v>
                  </c:pt>
                  <c:pt idx="2">
                    <c:v>1.4212846301849591</c:v>
                  </c:pt>
                  <c:pt idx="3">
                    <c:v>2.1213203435594716E-2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Rendemen!$E$5:$E$8</c:f>
              <c:strCache>
                <c:ptCount val="4"/>
                <c:pt idx="0">
                  <c:v>1 : 1,0</c:v>
                </c:pt>
                <c:pt idx="1">
                  <c:v>1 : 1,2</c:v>
                </c:pt>
                <c:pt idx="2">
                  <c:v>1:1,4</c:v>
                </c:pt>
                <c:pt idx="3">
                  <c:v>1: 1,6</c:v>
                </c:pt>
              </c:strCache>
            </c:strRef>
          </c:cat>
          <c:val>
            <c:numRef>
              <c:f>Rendemen!$F$5:$F$8</c:f>
              <c:numCache>
                <c:formatCode>General</c:formatCode>
                <c:ptCount val="4"/>
                <c:pt idx="0">
                  <c:v>13.225</c:v>
                </c:pt>
                <c:pt idx="1">
                  <c:v>11.365</c:v>
                </c:pt>
                <c:pt idx="2">
                  <c:v>16.145</c:v>
                </c:pt>
                <c:pt idx="3">
                  <c:v>20.185000000000002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1993549472"/>
        <c:axId val="-1993557632"/>
      </c:barChart>
      <c:catAx>
        <c:axId val="-199354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105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Formulasi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57632"/>
        <c:crosses val="autoZero"/>
        <c:auto val="1"/>
        <c:lblAlgn val="ctr"/>
        <c:lblOffset val="100"/>
        <c:noMultiLvlLbl val="0"/>
      </c:catAx>
      <c:valAx>
        <c:axId val="-1993557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Rendemen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4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'Kadar Air'!$G$6</c:f>
              <c:strCache>
                <c:ptCount val="1"/>
                <c:pt idx="0">
                  <c:v>Kadar Air (%)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'Kadar Air'!$H$7:$H$10</c:f>
                <c:numCache>
                  <c:formatCode>General</c:formatCode>
                  <c:ptCount val="4"/>
                  <c:pt idx="0">
                    <c:v>0.27804912611268756</c:v>
                  </c:pt>
                  <c:pt idx="1">
                    <c:v>0.29575678008823464</c:v>
                  </c:pt>
                  <c:pt idx="2">
                    <c:v>8.3284566503462068E-2</c:v>
                  </c:pt>
                  <c:pt idx="3">
                    <c:v>0.13477967124500989</c:v>
                  </c:pt>
                </c:numCache>
              </c:numRef>
            </c:plus>
            <c:minus>
              <c:numRef>
                <c:f>'Kadar Air'!$H$7:$H$10</c:f>
                <c:numCache>
                  <c:formatCode>General</c:formatCode>
                  <c:ptCount val="4"/>
                  <c:pt idx="0">
                    <c:v>0.27804912611268756</c:v>
                  </c:pt>
                  <c:pt idx="1">
                    <c:v>0.29575678008823464</c:v>
                  </c:pt>
                  <c:pt idx="2">
                    <c:v>8.3284566503462068E-2</c:v>
                  </c:pt>
                  <c:pt idx="3">
                    <c:v>0.13477967124500989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'Kadar Air'!$F$7:$F$10</c:f>
              <c:strCache>
                <c:ptCount val="4"/>
                <c:pt idx="0">
                  <c:v>1 : 1,0</c:v>
                </c:pt>
                <c:pt idx="1">
                  <c:v>1 : 1,2</c:v>
                </c:pt>
                <c:pt idx="2">
                  <c:v>1:1,4</c:v>
                </c:pt>
                <c:pt idx="3">
                  <c:v>1: 1,6</c:v>
                </c:pt>
              </c:strCache>
            </c:strRef>
          </c:cat>
          <c:val>
            <c:numRef>
              <c:f>'Kadar Air'!$G$7:$G$10</c:f>
              <c:numCache>
                <c:formatCode>General</c:formatCode>
                <c:ptCount val="4"/>
                <c:pt idx="0">
                  <c:v>2.3260116470061352</c:v>
                </c:pt>
                <c:pt idx="1">
                  <c:v>1.4390370738989802</c:v>
                </c:pt>
                <c:pt idx="2">
                  <c:v>1.4722106380533302</c:v>
                </c:pt>
                <c:pt idx="3">
                  <c:v>1.67485292651312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1993550560"/>
        <c:axId val="-1993560896"/>
      </c:barChart>
      <c:catAx>
        <c:axId val="-199355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Formulasi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60896"/>
        <c:crosses val="autoZero"/>
        <c:auto val="1"/>
        <c:lblAlgn val="ctr"/>
        <c:lblOffset val="100"/>
        <c:noMultiLvlLbl val="0"/>
      </c:catAx>
      <c:valAx>
        <c:axId val="-1993560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Kadar Air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5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Karotenoid'!$G$6</c:f>
              <c:strCache>
                <c:ptCount val="1"/>
                <c:pt idx="0">
                  <c:v>Total Karotenoid (µg/g)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Karotenoid'!$H$7:$H$10</c:f>
                <c:numCache>
                  <c:formatCode>General</c:formatCode>
                  <c:ptCount val="4"/>
                  <c:pt idx="0">
                    <c:v>0.67705474298612645</c:v>
                  </c:pt>
                  <c:pt idx="1">
                    <c:v>0.52665088806899119</c:v>
                  </c:pt>
                  <c:pt idx="2">
                    <c:v>0.14461834444848318</c:v>
                  </c:pt>
                  <c:pt idx="3">
                    <c:v>0.32476354150877995</c:v>
                  </c:pt>
                </c:numCache>
              </c:numRef>
            </c:plus>
            <c:minus>
              <c:numRef>
                <c:f>'Total Karotenoid'!$H$7:$H$10</c:f>
                <c:numCache>
                  <c:formatCode>General</c:formatCode>
                  <c:ptCount val="4"/>
                  <c:pt idx="0">
                    <c:v>0.67705474298612645</c:v>
                  </c:pt>
                  <c:pt idx="1">
                    <c:v>0.52665088806899119</c:v>
                  </c:pt>
                  <c:pt idx="2">
                    <c:v>0.14461834444848318</c:v>
                  </c:pt>
                  <c:pt idx="3">
                    <c:v>0.32476354150877995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'Total Karotenoid'!$F$7:$F$10</c:f>
              <c:strCache>
                <c:ptCount val="4"/>
                <c:pt idx="0">
                  <c:v>1 : 1,0</c:v>
                </c:pt>
                <c:pt idx="1">
                  <c:v>1 : 1,2</c:v>
                </c:pt>
                <c:pt idx="2">
                  <c:v>1:1,4</c:v>
                </c:pt>
                <c:pt idx="3">
                  <c:v>1: 1,6</c:v>
                </c:pt>
              </c:strCache>
            </c:strRef>
          </c:cat>
          <c:val>
            <c:numRef>
              <c:f>'Total Karotenoid'!$G$7:$G$10</c:f>
              <c:numCache>
                <c:formatCode>General</c:formatCode>
                <c:ptCount val="4"/>
                <c:pt idx="0">
                  <c:v>236.02375000000001</c:v>
                </c:pt>
                <c:pt idx="1">
                  <c:v>243.4080773042615</c:v>
                </c:pt>
                <c:pt idx="2">
                  <c:v>287.3422606120435</c:v>
                </c:pt>
                <c:pt idx="3">
                  <c:v>295.23709036742798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1993556544"/>
        <c:axId val="-1993548928"/>
      </c:barChart>
      <c:catAx>
        <c:axId val="-1993556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Formulasi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48928"/>
        <c:crosses val="autoZero"/>
        <c:auto val="1"/>
        <c:lblAlgn val="ctr"/>
        <c:lblOffset val="100"/>
        <c:noMultiLvlLbl val="0"/>
      </c:catAx>
      <c:valAx>
        <c:axId val="-1993548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MY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Total Karotenoid(</a:t>
                </a:r>
                <a:r>
                  <a:rPr lang="en-MY" sz="1000" b="0" i="1" u="none" strike="noStrike" baseline="0">
                    <a:effectLst/>
                  </a:rPr>
                  <a:t>µ</a:t>
                </a:r>
                <a:r>
                  <a:rPr lang="en-MY" sz="1000" b="0" i="0" u="none" strike="noStrike" baseline="0">
                    <a:effectLst/>
                  </a:rPr>
                  <a:t>g/g</a:t>
                </a:r>
                <a:r>
                  <a:rPr lang="en-MY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99355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4</xdr:row>
      <xdr:rowOff>71437</xdr:rowOff>
    </xdr:from>
    <xdr:to>
      <xdr:col>19</xdr:col>
      <xdr:colOff>247650</xdr:colOff>
      <xdr:row>12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25</xdr:row>
      <xdr:rowOff>171450</xdr:rowOff>
    </xdr:from>
    <xdr:to>
      <xdr:col>17</xdr:col>
      <xdr:colOff>123825</xdr:colOff>
      <xdr:row>39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209550</xdr:colOff>
      <xdr:row>15</xdr:row>
      <xdr:rowOff>38100</xdr:rowOff>
    </xdr:from>
    <xdr:to>
      <xdr:col>17</xdr:col>
      <xdr:colOff>323850</xdr:colOff>
      <xdr:row>24</xdr:row>
      <xdr:rowOff>90488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29</xdr:row>
      <xdr:rowOff>0</xdr:rowOff>
    </xdr:from>
    <xdr:to>
      <xdr:col>9</xdr:col>
      <xdr:colOff>161925</xdr:colOff>
      <xdr:row>39</xdr:row>
      <xdr:rowOff>52388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542925</xdr:colOff>
      <xdr:row>55</xdr:row>
      <xdr:rowOff>166687</xdr:rowOff>
    </xdr:from>
    <xdr:to>
      <xdr:col>13</xdr:col>
      <xdr:colOff>352425</xdr:colOff>
      <xdr:row>70</xdr:row>
      <xdr:rowOff>52387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428625</xdr:colOff>
      <xdr:row>39</xdr:row>
      <xdr:rowOff>128587</xdr:rowOff>
    </xdr:from>
    <xdr:to>
      <xdr:col>19</xdr:col>
      <xdr:colOff>123825</xdr:colOff>
      <xdr:row>53</xdr:row>
      <xdr:rowOff>4762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0.13806</cdr:x>
      <cdr:y>0.17161</cdr:y>
    </cdr:from>
    <cdr:to>
      <cdr:x>0.33306</cdr:x>
      <cdr:y>0.25331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210" y="523875"/>
          <a:ext cx="891540" cy="24940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47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,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92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0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,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13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404812</xdr:colOff>
      <xdr:row>3</xdr:row>
      <xdr:rowOff>4762</xdr:rowOff>
    </xdr:from>
    <xdr:to>
      <xdr:col>15</xdr:col>
      <xdr:colOff>100012</xdr:colOff>
      <xdr:row>16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0.14764</cdr:x>
      <cdr:y>0.24826</cdr:y>
    </cdr:from>
    <cdr:to>
      <cdr:x>0.35313</cdr:x>
      <cdr:y>0.34537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5005" y="681039"/>
          <a:ext cx="939483" cy="26638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13,22±1,26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ab</a:t>
          </a:r>
          <a:endParaRPr lang="en-MY" sz="14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0.34479</cdr:x>
      <cdr:y>0.31076</cdr:y>
    </cdr:from>
    <cdr:to>
      <cdr:x>0.54778</cdr:x>
      <cdr:y>0.39676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6388" y="852488"/>
          <a:ext cx="928052" cy="2359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11,37±1,26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a</a:t>
          </a:r>
          <a:endParaRPr lang="en-MY" sz="14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0.55944</cdr:x>
      <cdr:y>0.16782</cdr:y>
    </cdr:from>
    <cdr:to>
      <cdr:x>0.75208</cdr:x>
      <cdr:y>0.2581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7780" y="460375"/>
          <a:ext cx="880745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16,14±1,42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0.76556</cdr:x>
      <cdr:y>0.07662</cdr:y>
    </cdr:from>
    <cdr:to>
      <cdr:x>0.95833</cdr:x>
      <cdr:y>0.17523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120" y="210185"/>
          <a:ext cx="881380" cy="2705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20,12±0,02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5</xdr:row>
      <xdr:rowOff>4762</xdr:rowOff>
    </xdr:from>
    <xdr:to>
      <xdr:col>16</xdr:col>
      <xdr:colOff>100012</xdr:colOff>
      <xdr:row>18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0.15694</cdr:x>
      <cdr:y>0.04722</cdr:y>
    </cdr:from>
    <cdr:to>
      <cdr:x>0.335</cdr:x>
      <cdr:y>0.1338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550" y="129540"/>
          <a:ext cx="814070" cy="2374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just"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2,33±0,28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0.36319</cdr:x>
      <cdr:y>0.2581</cdr:y>
    </cdr:from>
    <cdr:to>
      <cdr:x>0.54639</cdr:x>
      <cdr:y>0.34722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0525" y="708025"/>
          <a:ext cx="837565" cy="2444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1,44±0,29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0.56681</cdr:x>
      <cdr:y>0.28588</cdr:y>
    </cdr:from>
    <cdr:to>
      <cdr:x>0.75208</cdr:x>
      <cdr:y>0.38565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1435" y="784225"/>
          <a:ext cx="847090" cy="2736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1,47±0,08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0.77153</cdr:x>
      <cdr:y>0.22338</cdr:y>
    </cdr:from>
    <cdr:to>
      <cdr:x>0.96042</cdr:x>
      <cdr:y>0.32338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7425" y="612775"/>
          <a:ext cx="863600" cy="2743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1,67±0,13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5</xdr:row>
      <xdr:rowOff>4762</xdr:rowOff>
    </xdr:from>
    <xdr:to>
      <xdr:col>16</xdr:col>
      <xdr:colOff>100012</xdr:colOff>
      <xdr:row>18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514350</xdr:colOff>
      <xdr:row>5</xdr:row>
      <xdr:rowOff>523875</xdr:rowOff>
    </xdr:from>
    <xdr:to>
      <xdr:col>11</xdr:col>
      <xdr:colOff>246380</xdr:colOff>
      <xdr:row>6</xdr:row>
      <xdr:rowOff>161290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476375"/>
          <a:ext cx="951230" cy="2089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236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,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0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2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±0,67</a:t>
          </a:r>
          <a:r>
            <a:rPr lang="id-ID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238125</xdr:colOff>
      <xdr:row>5</xdr:row>
      <xdr:rowOff>495300</xdr:rowOff>
    </xdr:from>
    <xdr:to>
      <xdr:col>13</xdr:col>
      <xdr:colOff>0</xdr:colOff>
      <xdr:row>6</xdr:row>
      <xdr:rowOff>136525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448550" y="1447800"/>
          <a:ext cx="981075" cy="212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243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,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4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0,52</a:t>
          </a:r>
          <a:r>
            <a:rPr lang="id-ID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523875</xdr:colOff>
      <xdr:row>5</xdr:row>
      <xdr:rowOff>238125</xdr:rowOff>
    </xdr:from>
    <xdr:to>
      <xdr:col>14</xdr:col>
      <xdr:colOff>295275</xdr:colOff>
      <xdr:row>5</xdr:row>
      <xdr:rowOff>488950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343900" y="1190625"/>
          <a:ext cx="990600" cy="250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287,3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4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0,14</a:t>
          </a:r>
          <a:r>
            <a:rPr lang="id-ID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266700</xdr:colOff>
      <xdr:row>5</xdr:row>
      <xdr:rowOff>200025</xdr:rowOff>
    </xdr:from>
    <xdr:to>
      <xdr:col>16</xdr:col>
      <xdr:colOff>28575</xdr:colOff>
      <xdr:row>5</xdr:row>
      <xdr:rowOff>412750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9305925" y="1152525"/>
          <a:ext cx="981075" cy="212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295,2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4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0,32</a:t>
          </a:r>
          <a:r>
            <a:rPr lang="id-ID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404812</xdr:colOff>
      <xdr:row>3</xdr:row>
      <xdr:rowOff>76200</xdr:rowOff>
    </xdr:from>
    <xdr:to>
      <xdr:col>15</xdr:col>
      <xdr:colOff>100012</xdr:colOff>
      <xdr:row>17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4</xdr:row>
      <xdr:rowOff>142875</xdr:rowOff>
    </xdr:from>
    <xdr:to>
      <xdr:col>11</xdr:col>
      <xdr:colOff>408305</xdr:colOff>
      <xdr:row>5</xdr:row>
      <xdr:rowOff>137160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72275" y="904875"/>
          <a:ext cx="903605" cy="2609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71,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72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±0,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14</a:t>
          </a:r>
          <a:r>
            <a:rPr lang="id-ID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514350</xdr:colOff>
      <xdr:row>5</xdr:row>
      <xdr:rowOff>95250</xdr:rowOff>
    </xdr:from>
    <xdr:to>
      <xdr:col>13</xdr:col>
      <xdr:colOff>178435</xdr:colOff>
      <xdr:row>6</xdr:row>
      <xdr:rowOff>154940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7781925" y="1123950"/>
          <a:ext cx="883285" cy="250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6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0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,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86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1,39</a:t>
          </a:r>
          <a:r>
            <a:rPr lang="id-ID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200025</xdr:colOff>
      <xdr:row>4</xdr:row>
      <xdr:rowOff>190500</xdr:rowOff>
    </xdr:from>
    <xdr:to>
      <xdr:col>14</xdr:col>
      <xdr:colOff>478790</xdr:colOff>
      <xdr:row>5</xdr:row>
      <xdr:rowOff>172085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86800" y="952500"/>
          <a:ext cx="888365" cy="2482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6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7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,3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3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1,38</a:t>
          </a:r>
          <a:r>
            <a:rPr lang="id-ID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0.14431</cdr:x>
      <cdr:y>0.03213</cdr:y>
    </cdr:from>
    <cdr:to>
      <cdr:x>0.33931</cdr:x>
      <cdr:y>0.1285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765" y="84455"/>
          <a:ext cx="891540" cy="2533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7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7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,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12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,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13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404812</xdr:colOff>
      <xdr:row>3</xdr:row>
      <xdr:rowOff>76200</xdr:rowOff>
    </xdr:from>
    <xdr:to>
      <xdr:col>15</xdr:col>
      <xdr:colOff>100012</xdr:colOff>
      <xdr:row>17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4</xdr:row>
      <xdr:rowOff>142876</xdr:rowOff>
    </xdr:from>
    <xdr:to>
      <xdr:col>11</xdr:col>
      <xdr:colOff>408305</xdr:colOff>
      <xdr:row>4</xdr:row>
      <xdr:rowOff>409576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210300" y="904876"/>
          <a:ext cx="90360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71,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72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±0,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68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419100</xdr:colOff>
      <xdr:row>4</xdr:row>
      <xdr:rowOff>85725</xdr:rowOff>
    </xdr:from>
    <xdr:to>
      <xdr:col>13</xdr:col>
      <xdr:colOff>197485</xdr:colOff>
      <xdr:row>4</xdr:row>
      <xdr:rowOff>335915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124700" y="847725"/>
          <a:ext cx="997585" cy="250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58,38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0,06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247650</xdr:colOff>
      <xdr:row>3</xdr:row>
      <xdr:rowOff>180976</xdr:rowOff>
    </xdr:from>
    <xdr:to>
      <xdr:col>14</xdr:col>
      <xdr:colOff>526415</xdr:colOff>
      <xdr:row>4</xdr:row>
      <xdr:rowOff>295276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172450" y="752476"/>
          <a:ext cx="88836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59,95</a:t>
          </a:r>
          <a:r>
            <a:rPr lang="id-ID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±</a:t>
          </a:r>
          <a:r>
            <a:rPr lang="en-MY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1,50</a:t>
          </a:r>
          <a:r>
            <a:rPr lang="en-MY" sz="1000" baseline="30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</a:t>
          </a:r>
          <a:endParaRPr lang="en-MY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63"/>
  <sheetViews>
    <sheetView topLeftCell="A25" workbookViewId="0">
      <selection activeCell="F41" sqref="F41"/>
    </sheetView>
  </sheetViews>
  <sheetFormatPr defaultRowHeight="15" x14ac:dyDescent="0.25"/>
  <cols>
    <col min="3" max="3" width="16" customWidth="1"/>
    <col min="4" max="4" width="12.85546875" customWidth="1"/>
    <col min="5" max="5" width="11.42578125" customWidth="1"/>
    <col min="6" max="6" width="10.140625" customWidth="1"/>
    <col min="7" max="7" width="11.28515625" customWidth="1"/>
    <col min="9" max="9" width="14.42578125" customWidth="1"/>
  </cols>
  <sheetData>
    <row r="4" spans="2:13" ht="15.75" thickBot="1" x14ac:dyDescent="0.3"/>
    <row r="5" spans="2:13" ht="75.75" customHeight="1" thickBot="1" x14ac:dyDescent="0.3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L5" t="s">
        <v>1</v>
      </c>
      <c r="M5" t="s">
        <v>2</v>
      </c>
    </row>
    <row r="6" spans="2:13" x14ac:dyDescent="0.25">
      <c r="B6" s="4">
        <v>1</v>
      </c>
      <c r="C6" s="5" t="s">
        <v>40</v>
      </c>
      <c r="D6" s="6">
        <v>13.22</v>
      </c>
      <c r="E6" s="6">
        <v>236.02</v>
      </c>
      <c r="F6" s="6">
        <v>77.12</v>
      </c>
      <c r="G6" s="6">
        <v>2.33</v>
      </c>
      <c r="H6" s="6" t="s">
        <v>8</v>
      </c>
      <c r="I6" s="6" t="s">
        <v>9</v>
      </c>
      <c r="L6" t="s">
        <v>32</v>
      </c>
      <c r="M6" t="s">
        <v>36</v>
      </c>
    </row>
    <row r="7" spans="2:13" x14ac:dyDescent="0.25">
      <c r="B7" s="4">
        <v>2</v>
      </c>
      <c r="C7" s="4" t="s">
        <v>10</v>
      </c>
      <c r="D7" s="6">
        <v>11.37</v>
      </c>
      <c r="E7" s="6">
        <v>243.41</v>
      </c>
      <c r="F7" s="6">
        <v>71.72</v>
      </c>
      <c r="G7" s="6">
        <v>1.44</v>
      </c>
      <c r="H7" s="6" t="s">
        <v>11</v>
      </c>
      <c r="I7" s="6" t="s">
        <v>12</v>
      </c>
      <c r="L7" t="s">
        <v>33</v>
      </c>
      <c r="M7" t="s">
        <v>37</v>
      </c>
    </row>
    <row r="8" spans="2:13" x14ac:dyDescent="0.25">
      <c r="B8" s="4">
        <v>3</v>
      </c>
      <c r="C8" s="4" t="s">
        <v>13</v>
      </c>
      <c r="D8" s="6">
        <v>16.14</v>
      </c>
      <c r="E8" s="6">
        <v>287.33999999999997</v>
      </c>
      <c r="F8" s="6">
        <v>60.86</v>
      </c>
      <c r="G8" s="6">
        <v>1.47</v>
      </c>
      <c r="H8" s="6" t="s">
        <v>14</v>
      </c>
      <c r="I8" s="6" t="s">
        <v>15</v>
      </c>
      <c r="L8" t="s">
        <v>34</v>
      </c>
      <c r="M8" t="s">
        <v>38</v>
      </c>
    </row>
    <row r="9" spans="2:13" ht="15.75" thickBot="1" x14ac:dyDescent="0.3">
      <c r="B9" s="7">
        <v>4</v>
      </c>
      <c r="C9" s="7" t="s">
        <v>16</v>
      </c>
      <c r="D9" s="8">
        <v>20.12</v>
      </c>
      <c r="E9" s="8">
        <v>295.24</v>
      </c>
      <c r="F9" s="8">
        <v>67.3</v>
      </c>
      <c r="G9" s="8">
        <v>1.67</v>
      </c>
      <c r="H9" s="8" t="s">
        <v>17</v>
      </c>
      <c r="I9" s="8" t="s">
        <v>18</v>
      </c>
      <c r="L9" t="s">
        <v>35</v>
      </c>
      <c r="M9" t="s">
        <v>39</v>
      </c>
    </row>
    <row r="13" spans="2:13" x14ac:dyDescent="0.25">
      <c r="C13" t="s">
        <v>19</v>
      </c>
    </row>
    <row r="16" spans="2:13" ht="60" x14ac:dyDescent="0.25">
      <c r="B16" s="2" t="s">
        <v>1</v>
      </c>
      <c r="C16" s="2" t="s">
        <v>20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12" t="s">
        <v>24</v>
      </c>
    </row>
    <row r="17" spans="2:12" x14ac:dyDescent="0.25">
      <c r="B17" s="22" t="s">
        <v>21</v>
      </c>
      <c r="C17" s="2">
        <v>1</v>
      </c>
      <c r="D17" s="2">
        <v>14.12</v>
      </c>
      <c r="E17" s="2">
        <v>235.54499999999999</v>
      </c>
      <c r="F17" s="2">
        <v>68.839649129390551</v>
      </c>
      <c r="G17" s="2">
        <v>0.52262206958341539</v>
      </c>
      <c r="H17" s="2">
        <v>51.970230580104982</v>
      </c>
      <c r="I17" s="2">
        <v>53.339858086616964</v>
      </c>
      <c r="J17" s="13">
        <f t="shared" ref="J17:J24" si="0">(E17/492.5)*100</f>
        <v>47.826395939086289</v>
      </c>
      <c r="K17" s="21">
        <f>AVERAGE(J17:J18)</f>
        <v>47.923604060913704</v>
      </c>
      <c r="L17" s="21">
        <f>STDEV(J17:J18)</f>
        <v>0.13747304426114512</v>
      </c>
    </row>
    <row r="18" spans="2:12" x14ac:dyDescent="0.25">
      <c r="B18" s="22"/>
      <c r="C18" s="2">
        <v>2</v>
      </c>
      <c r="D18" s="2">
        <v>12.33</v>
      </c>
      <c r="E18" s="2">
        <v>236.5025</v>
      </c>
      <c r="F18" s="2">
        <v>77.116962238189871</v>
      </c>
      <c r="G18" s="2">
        <v>2.3294012244288576</v>
      </c>
      <c r="H18" s="2">
        <v>48.480400000000124</v>
      </c>
      <c r="I18" s="2">
        <v>61.126204000988459</v>
      </c>
      <c r="J18" s="13">
        <f t="shared" si="0"/>
        <v>48.020812182741118</v>
      </c>
      <c r="K18" s="24"/>
      <c r="L18" s="21"/>
    </row>
    <row r="19" spans="2:12" x14ac:dyDescent="0.25">
      <c r="B19" s="23" t="s">
        <v>22</v>
      </c>
      <c r="C19" s="2">
        <v>1</v>
      </c>
      <c r="D19" s="2">
        <v>12.26</v>
      </c>
      <c r="E19" s="2">
        <v>241.03567888999012</v>
      </c>
      <c r="F19" s="2">
        <v>72.116949753621029</v>
      </c>
      <c r="G19" s="2">
        <v>1.9905449116693504E-2</v>
      </c>
      <c r="H19" s="2">
        <v>57.353039078623702</v>
      </c>
      <c r="I19" s="2">
        <v>45.309050772625248</v>
      </c>
      <c r="J19" s="13">
        <f t="shared" si="0"/>
        <v>48.941254596952312</v>
      </c>
      <c r="K19" s="21">
        <f t="shared" ref="K19" si="1">AVERAGE(J19:J20)</f>
        <v>49.422959858733336</v>
      </c>
      <c r="L19" s="21">
        <f>STDEV(J19:J20)</f>
        <v>0.68123411427720537</v>
      </c>
    </row>
    <row r="20" spans="2:12" x14ac:dyDescent="0.25">
      <c r="B20" s="23"/>
      <c r="C20" s="2">
        <v>2</v>
      </c>
      <c r="D20" s="2">
        <v>10.47</v>
      </c>
      <c r="E20" s="2">
        <v>245.78047571853321</v>
      </c>
      <c r="F20" s="2">
        <v>71.715724401696463</v>
      </c>
      <c r="G20" s="2">
        <v>1.4381686986812712</v>
      </c>
      <c r="H20" s="2">
        <v>56.327890703099335</v>
      </c>
      <c r="I20" s="2">
        <v>44.91442542787329</v>
      </c>
      <c r="J20" s="13">
        <f t="shared" si="0"/>
        <v>49.904665120514359</v>
      </c>
      <c r="K20" s="24"/>
      <c r="L20" s="21"/>
    </row>
    <row r="21" spans="2:12" x14ac:dyDescent="0.25">
      <c r="B21" s="23" t="s">
        <v>13</v>
      </c>
      <c r="C21" s="2">
        <v>1</v>
      </c>
      <c r="D21" s="2">
        <v>15.14</v>
      </c>
      <c r="E21" s="2">
        <v>287.3445212240868</v>
      </c>
      <c r="F21" s="2">
        <v>61.390630283627644</v>
      </c>
      <c r="G21" s="2">
        <v>0.11491955631055883</v>
      </c>
      <c r="H21" s="2">
        <v>58.301207103583351</v>
      </c>
      <c r="I21" s="2">
        <v>71.550048590864748</v>
      </c>
      <c r="J21" s="13">
        <f t="shared" si="0"/>
        <v>58.344065223164833</v>
      </c>
      <c r="K21" s="21">
        <f t="shared" ref="K21" si="2">AVERAGE(J21:J22)</f>
        <v>58.357819413612873</v>
      </c>
      <c r="L21" s="21">
        <f>STDEV(J21:J22)</f>
        <v>1.9451362671085739E-2</v>
      </c>
    </row>
    <row r="22" spans="2:12" x14ac:dyDescent="0.25">
      <c r="B22" s="23"/>
      <c r="C22" s="2">
        <v>2</v>
      </c>
      <c r="D22" s="2">
        <v>17.149999999999999</v>
      </c>
      <c r="E22" s="2">
        <v>287.48</v>
      </c>
      <c r="F22" s="2">
        <v>60.860045131845851</v>
      </c>
      <c r="G22" s="2">
        <v>1.4689717197961143</v>
      </c>
      <c r="H22" s="2">
        <v>60.743938890733283</v>
      </c>
      <c r="I22" s="2">
        <v>55.455211130097759</v>
      </c>
      <c r="J22" s="13">
        <f t="shared" si="0"/>
        <v>58.37157360406092</v>
      </c>
      <c r="K22" s="24"/>
      <c r="L22" s="21"/>
    </row>
    <row r="23" spans="2:12" x14ac:dyDescent="0.25">
      <c r="B23" s="23" t="s">
        <v>23</v>
      </c>
      <c r="C23" s="2">
        <v>1</v>
      </c>
      <c r="D23" s="2">
        <v>20.170000000000002</v>
      </c>
      <c r="E23" s="2">
        <v>290.00744786494539</v>
      </c>
      <c r="F23" s="2">
        <v>63.470917890351096</v>
      </c>
      <c r="G23" s="2">
        <v>1.8795493070096754</v>
      </c>
      <c r="H23" s="2">
        <v>62.312023848956834</v>
      </c>
      <c r="I23" s="2">
        <v>56.727976766697417</v>
      </c>
      <c r="J23" s="13">
        <f t="shared" si="0"/>
        <v>58.884760987806175</v>
      </c>
      <c r="K23" s="21">
        <f t="shared" ref="K23" si="3">AVERAGE(J23:J24)</f>
        <v>59.946617333487922</v>
      </c>
      <c r="L23" s="21">
        <f t="shared" ref="L23" si="4">STDEV(J23:J24)</f>
        <v>1.5016916453550548</v>
      </c>
    </row>
    <row r="24" spans="2:12" x14ac:dyDescent="0.25">
      <c r="B24" s="23"/>
      <c r="C24" s="2">
        <v>2</v>
      </c>
      <c r="D24" s="2">
        <v>20.2</v>
      </c>
      <c r="E24" s="2">
        <v>300.46673286991057</v>
      </c>
      <c r="F24" s="2">
        <v>67.301381889164929</v>
      </c>
      <c r="G24" s="2">
        <v>1.6701565460165564</v>
      </c>
      <c r="H24" s="2">
        <v>62.360861161100701</v>
      </c>
      <c r="I24" s="2">
        <v>66.642011834317501</v>
      </c>
      <c r="J24" s="13">
        <f t="shared" si="0"/>
        <v>61.008473679169661</v>
      </c>
      <c r="K24" s="24"/>
      <c r="L24" s="21"/>
    </row>
    <row r="25" spans="2:12" x14ac:dyDescent="0.25">
      <c r="E25">
        <f>STDEV(E21:E22)</f>
        <v>9.5797961155086084E-2</v>
      </c>
    </row>
    <row r="30" spans="2:12" ht="30" x14ac:dyDescent="0.25">
      <c r="C30" s="14" t="s">
        <v>24</v>
      </c>
      <c r="D30" s="2" t="s">
        <v>25</v>
      </c>
    </row>
    <row r="31" spans="2:12" x14ac:dyDescent="0.25">
      <c r="B31" s="22"/>
      <c r="C31">
        <v>47.826395939086289</v>
      </c>
      <c r="D31">
        <v>1</v>
      </c>
    </row>
    <row r="32" spans="2:12" x14ac:dyDescent="0.25">
      <c r="B32" s="22"/>
      <c r="C32">
        <v>48.020812182741118</v>
      </c>
      <c r="D32">
        <v>1</v>
      </c>
    </row>
    <row r="33" spans="2:11" x14ac:dyDescent="0.25">
      <c r="B33" s="23"/>
      <c r="C33">
        <v>48.941254596952312</v>
      </c>
      <c r="D33">
        <v>2</v>
      </c>
    </row>
    <row r="34" spans="2:11" x14ac:dyDescent="0.25">
      <c r="B34" s="23"/>
      <c r="C34">
        <v>49.904665120514359</v>
      </c>
      <c r="D34">
        <v>2</v>
      </c>
    </row>
    <row r="35" spans="2:11" x14ac:dyDescent="0.25">
      <c r="B35" s="23"/>
      <c r="C35">
        <v>58.344065223164833</v>
      </c>
      <c r="D35">
        <v>3</v>
      </c>
    </row>
    <row r="36" spans="2:11" x14ac:dyDescent="0.25">
      <c r="B36" s="23"/>
      <c r="C36">
        <v>58.344065223164833</v>
      </c>
      <c r="D36">
        <v>3</v>
      </c>
    </row>
    <row r="37" spans="2:11" x14ac:dyDescent="0.25">
      <c r="B37" s="23"/>
      <c r="C37">
        <v>58.884760987806175</v>
      </c>
      <c r="D37">
        <v>4</v>
      </c>
    </row>
    <row r="38" spans="2:11" x14ac:dyDescent="0.25">
      <c r="B38" s="23"/>
      <c r="C38">
        <v>61.008473679169661</v>
      </c>
      <c r="D38">
        <v>4</v>
      </c>
    </row>
    <row r="41" spans="2:11" x14ac:dyDescent="0.25">
      <c r="C41" t="s">
        <v>26</v>
      </c>
      <c r="D41" t="s">
        <v>29</v>
      </c>
    </row>
    <row r="42" spans="2:11" x14ac:dyDescent="0.25">
      <c r="C42" t="s">
        <v>27</v>
      </c>
      <c r="D42" t="s">
        <v>30</v>
      </c>
    </row>
    <row r="43" spans="2:11" ht="30" x14ac:dyDescent="0.25">
      <c r="C43" t="s">
        <v>28</v>
      </c>
      <c r="D43" t="s">
        <v>31</v>
      </c>
      <c r="I43" s="2" t="s">
        <v>1</v>
      </c>
      <c r="J43" s="9" t="s">
        <v>5</v>
      </c>
    </row>
    <row r="44" spans="2:11" x14ac:dyDescent="0.25">
      <c r="F44" s="2" t="s">
        <v>21</v>
      </c>
      <c r="G44" s="2">
        <v>2.5226220695834098</v>
      </c>
      <c r="I44" s="2" t="s">
        <v>21</v>
      </c>
      <c r="J44" s="2">
        <f>AVERAGE(G44:G45)</f>
        <v>2.3260116470061352</v>
      </c>
      <c r="K44">
        <f>STDEV(G44:G45)</f>
        <v>0.27804912611268756</v>
      </c>
    </row>
    <row r="45" spans="2:11" x14ac:dyDescent="0.25">
      <c r="F45" s="10"/>
      <c r="G45" s="2">
        <v>2.12940122442886</v>
      </c>
      <c r="I45" s="15" t="s">
        <v>22</v>
      </c>
      <c r="J45" s="2">
        <f>AVERAGE(G46:G47)</f>
        <v>1.4390370738989802</v>
      </c>
      <c r="K45">
        <f>STDEV(G46:G47)</f>
        <v>0.29575678008823464</v>
      </c>
    </row>
    <row r="46" spans="2:11" x14ac:dyDescent="0.25">
      <c r="F46" s="11" t="s">
        <v>22</v>
      </c>
      <c r="G46" s="2">
        <v>1.2299054491166901</v>
      </c>
      <c r="I46" s="15" t="s">
        <v>13</v>
      </c>
      <c r="J46" s="2">
        <f>AVERAGE(G48:G49)</f>
        <v>1.4722106380533302</v>
      </c>
      <c r="K46">
        <f>STDEV(G48:G49)</f>
        <v>8.3284566503462068E-2</v>
      </c>
    </row>
    <row r="47" spans="2:11" x14ac:dyDescent="0.25">
      <c r="F47" s="11"/>
      <c r="G47" s="2">
        <v>1.64816869868127</v>
      </c>
      <c r="I47" s="2" t="s">
        <v>23</v>
      </c>
      <c r="J47" s="2">
        <f>AVERAGE(G50:G51)</f>
        <v>1.67485292651312</v>
      </c>
      <c r="K47">
        <f>STDEV(G50:G51)</f>
        <v>0.13477967124500989</v>
      </c>
    </row>
    <row r="48" spans="2:11" x14ac:dyDescent="0.25">
      <c r="F48" s="11" t="s">
        <v>13</v>
      </c>
      <c r="G48" s="2">
        <v>1.4133195563105501</v>
      </c>
    </row>
    <row r="49" spans="2:10" x14ac:dyDescent="0.25">
      <c r="F49" s="11"/>
      <c r="G49" s="2">
        <v>1.5311017197961101</v>
      </c>
      <c r="J49" s="6">
        <v>2.33</v>
      </c>
    </row>
    <row r="50" spans="2:10" x14ac:dyDescent="0.25">
      <c r="F50" s="11" t="s">
        <v>23</v>
      </c>
      <c r="G50" s="2">
        <v>1.57954930700968</v>
      </c>
      <c r="J50" s="6">
        <v>1.44</v>
      </c>
    </row>
    <row r="51" spans="2:10" x14ac:dyDescent="0.25">
      <c r="F51" s="11"/>
      <c r="G51" s="2">
        <v>1.77015654601656</v>
      </c>
      <c r="J51" s="6">
        <v>1.47</v>
      </c>
    </row>
    <row r="52" spans="2:10" ht="15.75" thickBot="1" x14ac:dyDescent="0.3">
      <c r="J52" s="8">
        <v>1.67</v>
      </c>
    </row>
    <row r="55" spans="2:10" ht="30" x14ac:dyDescent="0.25">
      <c r="B55" s="2" t="s">
        <v>1</v>
      </c>
      <c r="D55" s="2" t="s">
        <v>1</v>
      </c>
      <c r="E55" s="9" t="s">
        <v>2</v>
      </c>
      <c r="F55" t="s">
        <v>41</v>
      </c>
    </row>
    <row r="56" spans="2:10" x14ac:dyDescent="0.25">
      <c r="B56" s="22" t="s">
        <v>21</v>
      </c>
      <c r="C56" s="2">
        <v>14.12</v>
      </c>
      <c r="D56" s="2" t="s">
        <v>21</v>
      </c>
      <c r="E56">
        <f>AVERAGE(C56:C57)</f>
        <v>13.225</v>
      </c>
      <c r="F56">
        <f>STDEV(C56:C57)</f>
        <v>1.2657211383239195</v>
      </c>
    </row>
    <row r="57" spans="2:10" x14ac:dyDescent="0.25">
      <c r="B57" s="22"/>
      <c r="C57" s="2">
        <v>12.33</v>
      </c>
      <c r="D57" s="15" t="s">
        <v>22</v>
      </c>
      <c r="E57">
        <f>AVERAGE(C58:C59)</f>
        <v>11.365</v>
      </c>
      <c r="F57">
        <f>STDEV(C58:C59)</f>
        <v>1.2657211383239195</v>
      </c>
    </row>
    <row r="58" spans="2:10" x14ac:dyDescent="0.25">
      <c r="B58" s="23" t="s">
        <v>22</v>
      </c>
      <c r="C58" s="2">
        <v>12.26</v>
      </c>
      <c r="D58" s="15" t="s">
        <v>13</v>
      </c>
      <c r="E58">
        <f>AVERAGE(C60:C61)</f>
        <v>16.145</v>
      </c>
      <c r="F58">
        <f>STDEV(C60:C61)</f>
        <v>1.4212846301849591</v>
      </c>
    </row>
    <row r="59" spans="2:10" x14ac:dyDescent="0.25">
      <c r="B59" s="23"/>
      <c r="C59" s="2">
        <v>10.47</v>
      </c>
      <c r="D59" s="2" t="s">
        <v>23</v>
      </c>
      <c r="E59">
        <f>AVERAGE(C62:C63)</f>
        <v>20.185000000000002</v>
      </c>
      <c r="F59">
        <f>STDEV(C62:C63)</f>
        <v>2.1213203435594716E-2</v>
      </c>
    </row>
    <row r="60" spans="2:10" x14ac:dyDescent="0.25">
      <c r="B60" s="23" t="s">
        <v>13</v>
      </c>
      <c r="C60" s="2">
        <v>15.14</v>
      </c>
    </row>
    <row r="61" spans="2:10" x14ac:dyDescent="0.25">
      <c r="B61" s="23"/>
      <c r="C61" s="2">
        <v>17.149999999999999</v>
      </c>
    </row>
    <row r="62" spans="2:10" x14ac:dyDescent="0.25">
      <c r="B62" s="23" t="s">
        <v>23</v>
      </c>
      <c r="C62" s="2">
        <v>20.170000000000002</v>
      </c>
    </row>
    <row r="63" spans="2:10" x14ac:dyDescent="0.25">
      <c r="B63" s="23"/>
      <c r="C63" s="2">
        <v>20.2</v>
      </c>
    </row>
  </sheetData>
  <mergeCells count="20">
    <mergeCell ref="B56:B57"/>
    <mergeCell ref="B58:B59"/>
    <mergeCell ref="B60:B61"/>
    <mergeCell ref="B62:B63"/>
    <mergeCell ref="B33:B34"/>
    <mergeCell ref="B35:B36"/>
    <mergeCell ref="B37:B38"/>
    <mergeCell ref="L17:L18"/>
    <mergeCell ref="L19:L20"/>
    <mergeCell ref="L21:L22"/>
    <mergeCell ref="L23:L24"/>
    <mergeCell ref="B31:B32"/>
    <mergeCell ref="B17:B18"/>
    <mergeCell ref="B19:B20"/>
    <mergeCell ref="B21:B22"/>
    <mergeCell ref="B23:B24"/>
    <mergeCell ref="K17:K18"/>
    <mergeCell ref="K19:K20"/>
    <mergeCell ref="K21:K22"/>
    <mergeCell ref="K23:K2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2"/>
  <sheetViews>
    <sheetView workbookViewId="0">
      <selection activeCell="K20" sqref="K20"/>
    </sheetView>
  </sheetViews>
  <sheetFormatPr defaultRowHeight="15" x14ac:dyDescent="0.25"/>
  <cols>
    <col min="5" max="5" width="11.7109375" customWidth="1"/>
    <col min="6" max="6" width="14.42578125" customWidth="1"/>
  </cols>
  <sheetData>
    <row r="4" spans="2:7" ht="30" customHeight="1" x14ac:dyDescent="0.25">
      <c r="B4" s="2" t="s">
        <v>1</v>
      </c>
      <c r="C4" s="9" t="s">
        <v>2</v>
      </c>
      <c r="E4" s="2" t="s">
        <v>1</v>
      </c>
      <c r="F4" s="9" t="s">
        <v>2</v>
      </c>
      <c r="G4" s="2" t="s">
        <v>41</v>
      </c>
    </row>
    <row r="5" spans="2:7" x14ac:dyDescent="0.25">
      <c r="B5" s="22" t="s">
        <v>21</v>
      </c>
      <c r="C5" s="2">
        <v>14.12</v>
      </c>
      <c r="E5" s="2" t="s">
        <v>21</v>
      </c>
      <c r="F5" s="15">
        <f>AVERAGE(C5:C6)</f>
        <v>13.225</v>
      </c>
      <c r="G5" s="15">
        <f>STDEV(C5:C6)</f>
        <v>1.2657211383239195</v>
      </c>
    </row>
    <row r="6" spans="2:7" x14ac:dyDescent="0.25">
      <c r="B6" s="22"/>
      <c r="C6" s="2">
        <v>12.33</v>
      </c>
      <c r="E6" s="2" t="s">
        <v>22</v>
      </c>
      <c r="F6" s="15">
        <f>AVERAGE(C7:C8)</f>
        <v>11.365</v>
      </c>
      <c r="G6" s="15">
        <f>STDEV(C7:C8)</f>
        <v>1.2657211383239195</v>
      </c>
    </row>
    <row r="7" spans="2:7" x14ac:dyDescent="0.25">
      <c r="B7" s="23" t="s">
        <v>22</v>
      </c>
      <c r="C7" s="2">
        <v>12.26</v>
      </c>
      <c r="E7" s="20" t="s">
        <v>13</v>
      </c>
      <c r="F7" s="17">
        <f>AVERAGE(C9:C10)</f>
        <v>16.145</v>
      </c>
      <c r="G7" s="15">
        <f>STDEV(C9:C10)</f>
        <v>1.4212846301849591</v>
      </c>
    </row>
    <row r="8" spans="2:7" x14ac:dyDescent="0.25">
      <c r="B8" s="23"/>
      <c r="C8" s="16">
        <v>10.47</v>
      </c>
      <c r="E8" s="15" t="s">
        <v>23</v>
      </c>
      <c r="F8" s="15">
        <f>AVERAGE(C11:C12)</f>
        <v>20.185000000000002</v>
      </c>
      <c r="G8" s="19">
        <f>STDEV(C11:C12)</f>
        <v>2.1213203435594716E-2</v>
      </c>
    </row>
    <row r="9" spans="2:7" x14ac:dyDescent="0.25">
      <c r="B9" s="23" t="s">
        <v>13</v>
      </c>
      <c r="C9" s="2">
        <v>15.14</v>
      </c>
      <c r="D9" s="18"/>
      <c r="E9" s="1"/>
    </row>
    <row r="10" spans="2:7" x14ac:dyDescent="0.25">
      <c r="B10" s="23"/>
      <c r="C10" s="2">
        <v>17.149999999999999</v>
      </c>
      <c r="D10" s="1"/>
      <c r="E10" s="18"/>
    </row>
    <row r="11" spans="2:7" x14ac:dyDescent="0.25">
      <c r="B11" s="23" t="s">
        <v>23</v>
      </c>
      <c r="C11" s="2">
        <v>20.170000000000002</v>
      </c>
      <c r="D11" s="1"/>
      <c r="E11" s="1"/>
    </row>
    <row r="12" spans="2:7" x14ac:dyDescent="0.25">
      <c r="B12" s="23"/>
      <c r="C12" s="2">
        <v>20.2</v>
      </c>
      <c r="D12" s="1"/>
      <c r="E12" s="18"/>
    </row>
  </sheetData>
  <mergeCells count="4">
    <mergeCell ref="B5:B6"/>
    <mergeCell ref="B7:B8"/>
    <mergeCell ref="B9:B10"/>
    <mergeCell ref="B11:B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14"/>
  <sheetViews>
    <sheetView topLeftCell="B4" workbookViewId="0">
      <selection activeCell="H12" sqref="H12"/>
    </sheetView>
  </sheetViews>
  <sheetFormatPr defaultRowHeight="15" x14ac:dyDescent="0.25"/>
  <cols>
    <col min="7" max="7" width="12.42578125" customWidth="1"/>
  </cols>
  <sheetData>
    <row r="6" spans="3:8" ht="30" x14ac:dyDescent="0.25">
      <c r="C6" s="2" t="s">
        <v>1</v>
      </c>
      <c r="D6" s="9" t="s">
        <v>5</v>
      </c>
      <c r="F6" s="2" t="s">
        <v>1</v>
      </c>
      <c r="G6" s="9" t="s">
        <v>5</v>
      </c>
      <c r="H6" s="2" t="s">
        <v>41</v>
      </c>
    </row>
    <row r="7" spans="3:8" x14ac:dyDescent="0.25">
      <c r="C7" s="22" t="s">
        <v>21</v>
      </c>
      <c r="D7" s="2">
        <v>2.5226220695834098</v>
      </c>
      <c r="F7" s="2" t="s">
        <v>21</v>
      </c>
      <c r="G7" s="15">
        <f>AVERAGE(D7:D8)</f>
        <v>2.3260116470061352</v>
      </c>
      <c r="H7" s="15">
        <f>STDEV(D7:D8)</f>
        <v>0.27804912611268756</v>
      </c>
    </row>
    <row r="8" spans="3:8" x14ac:dyDescent="0.25">
      <c r="C8" s="22"/>
      <c r="D8" s="2">
        <v>2.12940122442886</v>
      </c>
      <c r="F8" s="2" t="s">
        <v>22</v>
      </c>
      <c r="G8" s="15">
        <f>AVERAGE(D9:D10)</f>
        <v>1.4390370738989802</v>
      </c>
      <c r="H8" s="15">
        <f>STDEV(D9:D10)</f>
        <v>0.29575678008823464</v>
      </c>
    </row>
    <row r="9" spans="3:8" x14ac:dyDescent="0.25">
      <c r="C9" s="23" t="s">
        <v>22</v>
      </c>
      <c r="D9" s="2">
        <v>1.2299054491166901</v>
      </c>
      <c r="F9" s="20" t="s">
        <v>13</v>
      </c>
      <c r="G9" s="17">
        <f>AVERAGE(D11:D12)</f>
        <v>1.4722106380533302</v>
      </c>
      <c r="H9" s="15">
        <f>STDEV(D11:D12)</f>
        <v>8.3284566503462068E-2</v>
      </c>
    </row>
    <row r="10" spans="3:8" x14ac:dyDescent="0.25">
      <c r="C10" s="23"/>
      <c r="D10" s="2">
        <v>1.64816869868127</v>
      </c>
      <c r="F10" s="15" t="s">
        <v>23</v>
      </c>
      <c r="G10" s="15">
        <f>AVERAGE(D13:D14)</f>
        <v>1.67485292651312</v>
      </c>
      <c r="H10" s="19">
        <f>STDEV(D13:D14)</f>
        <v>0.13477967124500989</v>
      </c>
    </row>
    <row r="11" spans="3:8" x14ac:dyDescent="0.25">
      <c r="C11" s="23" t="s">
        <v>13</v>
      </c>
      <c r="D11" s="2">
        <v>1.4133195563105501</v>
      </c>
      <c r="E11" s="18"/>
      <c r="F11" s="1"/>
    </row>
    <row r="12" spans="3:8" x14ac:dyDescent="0.25">
      <c r="C12" s="23"/>
      <c r="D12" s="2">
        <v>1.5311017197961101</v>
      </c>
      <c r="E12" s="1"/>
      <c r="F12" s="18"/>
    </row>
    <row r="13" spans="3:8" x14ac:dyDescent="0.25">
      <c r="C13" s="23" t="s">
        <v>23</v>
      </c>
      <c r="D13" s="2">
        <v>1.57954930700968</v>
      </c>
      <c r="E13" s="1"/>
      <c r="F13" s="1"/>
    </row>
    <row r="14" spans="3:8" x14ac:dyDescent="0.25">
      <c r="C14" s="23"/>
      <c r="D14" s="2">
        <v>1.77015654601656</v>
      </c>
      <c r="E14" s="1"/>
      <c r="F14" s="18"/>
    </row>
  </sheetData>
  <mergeCells count="4">
    <mergeCell ref="C7:C8"/>
    <mergeCell ref="C9:C10"/>
    <mergeCell ref="C11:C12"/>
    <mergeCell ref="C13:C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14"/>
  <sheetViews>
    <sheetView topLeftCell="B1" workbookViewId="0">
      <selection activeCell="M20" sqref="M20"/>
    </sheetView>
  </sheetViews>
  <sheetFormatPr defaultRowHeight="15" x14ac:dyDescent="0.25"/>
  <cols>
    <col min="4" max="4" width="13.5703125" customWidth="1"/>
    <col min="5" max="5" width="7.140625" customWidth="1"/>
    <col min="7" max="7" width="14.28515625" customWidth="1"/>
  </cols>
  <sheetData>
    <row r="6" spans="3:8" ht="45" x14ac:dyDescent="0.25">
      <c r="C6" s="2" t="s">
        <v>1</v>
      </c>
      <c r="D6" s="9" t="s">
        <v>42</v>
      </c>
      <c r="F6" s="2" t="s">
        <v>1</v>
      </c>
      <c r="G6" s="9" t="s">
        <v>42</v>
      </c>
      <c r="H6" s="2" t="s">
        <v>41</v>
      </c>
    </row>
    <row r="7" spans="3:8" x14ac:dyDescent="0.25">
      <c r="C7" s="22" t="s">
        <v>21</v>
      </c>
      <c r="D7" s="2">
        <v>235.54499999999999</v>
      </c>
      <c r="F7" s="2" t="s">
        <v>21</v>
      </c>
      <c r="G7" s="15">
        <f>AVERAGE(D7:D8)</f>
        <v>236.02375000000001</v>
      </c>
      <c r="H7" s="15">
        <f>STDEV(D7:D8)</f>
        <v>0.67705474298612645</v>
      </c>
    </row>
    <row r="8" spans="3:8" x14ac:dyDescent="0.25">
      <c r="C8" s="22"/>
      <c r="D8" s="2">
        <v>236.5025</v>
      </c>
      <c r="F8" s="2" t="s">
        <v>22</v>
      </c>
      <c r="G8" s="15">
        <f>AVERAGE(D9:D10)</f>
        <v>243.4080773042615</v>
      </c>
      <c r="H8" s="15">
        <f>STDEV(D9:D10)</f>
        <v>0.52665088806899119</v>
      </c>
    </row>
    <row r="9" spans="3:8" x14ac:dyDescent="0.25">
      <c r="C9" s="23" t="s">
        <v>22</v>
      </c>
      <c r="D9" s="2">
        <v>243.03567888999001</v>
      </c>
      <c r="F9" s="20" t="s">
        <v>13</v>
      </c>
      <c r="G9" s="17">
        <f>AVERAGE(D11:D12)</f>
        <v>287.3422606120435</v>
      </c>
      <c r="H9" s="15">
        <f>STDEV(D11:D12)</f>
        <v>0.14461834444848318</v>
      </c>
    </row>
    <row r="10" spans="3:8" x14ac:dyDescent="0.25">
      <c r="C10" s="23"/>
      <c r="D10" s="2">
        <v>243.78047571853301</v>
      </c>
      <c r="F10" s="15" t="s">
        <v>23</v>
      </c>
      <c r="G10" s="15">
        <f>AVERAGE(D13:D14)</f>
        <v>295.23709036742798</v>
      </c>
      <c r="H10" s="19">
        <f>STDEV(D13:D14)</f>
        <v>0.32476354150877995</v>
      </c>
    </row>
    <row r="11" spans="3:8" x14ac:dyDescent="0.25">
      <c r="C11" s="23" t="s">
        <v>13</v>
      </c>
      <c r="D11" s="2">
        <v>287.444521224087</v>
      </c>
      <c r="E11" s="18"/>
      <c r="F11" s="1"/>
    </row>
    <row r="12" spans="3:8" x14ac:dyDescent="0.25">
      <c r="C12" s="23"/>
      <c r="D12" s="2">
        <v>287.24</v>
      </c>
      <c r="E12" s="1"/>
      <c r="F12" s="18"/>
    </row>
    <row r="13" spans="3:8" x14ac:dyDescent="0.25">
      <c r="C13" s="23" t="s">
        <v>23</v>
      </c>
      <c r="D13" s="2">
        <v>295.00744786494499</v>
      </c>
      <c r="E13" s="1"/>
      <c r="F13" s="1"/>
    </row>
    <row r="14" spans="3:8" x14ac:dyDescent="0.25">
      <c r="C14" s="23"/>
      <c r="D14" s="2">
        <v>295.46673286991103</v>
      </c>
      <c r="E14" s="1"/>
      <c r="F14" s="18"/>
    </row>
  </sheetData>
  <mergeCells count="4">
    <mergeCell ref="C7:C8"/>
    <mergeCell ref="C9:C10"/>
    <mergeCell ref="C11:C12"/>
    <mergeCell ref="C13:C14"/>
  </mergeCells>
  <pageMargins left="0.7" right="0.7" top="0.75" bottom="0.75" header="0.3" footer="0.3"/>
  <ignoredErrors>
    <ignoredError sqref="G7:G10 H7:H10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3"/>
  <sheetViews>
    <sheetView workbookViewId="0">
      <selection activeCell="G22" sqref="G22"/>
    </sheetView>
  </sheetViews>
  <sheetFormatPr defaultRowHeight="15" x14ac:dyDescent="0.25"/>
  <cols>
    <col min="3" max="3" width="12.7109375" customWidth="1"/>
    <col min="5" max="5" width="10.140625" customWidth="1"/>
    <col min="6" max="6" width="13" customWidth="1"/>
  </cols>
  <sheetData>
    <row r="5" spans="2:7" ht="21" customHeight="1" x14ac:dyDescent="0.25">
      <c r="B5" s="2" t="s">
        <v>1</v>
      </c>
      <c r="C5" s="9" t="s">
        <v>4</v>
      </c>
      <c r="E5" s="2" t="s">
        <v>1</v>
      </c>
      <c r="F5" s="9" t="s">
        <v>4</v>
      </c>
      <c r="G5" s="2" t="s">
        <v>41</v>
      </c>
    </row>
    <row r="6" spans="2:7" x14ac:dyDescent="0.25">
      <c r="B6" s="22" t="s">
        <v>21</v>
      </c>
      <c r="C6" s="2">
        <v>76.313641129390604</v>
      </c>
      <c r="E6" s="2" t="s">
        <v>21</v>
      </c>
      <c r="F6" s="15">
        <f>AVERAGE(C6:C7)</f>
        <v>77.11530168379025</v>
      </c>
      <c r="G6" s="15">
        <f>STDEV(C6:C7)</f>
        <v>1.1337192284515141</v>
      </c>
    </row>
    <row r="7" spans="2:7" x14ac:dyDescent="0.25">
      <c r="B7" s="22"/>
      <c r="C7" s="2">
        <v>77.916962238189896</v>
      </c>
      <c r="E7" s="2" t="s">
        <v>22</v>
      </c>
      <c r="F7" s="15">
        <f>AVERAGE(C8:C9)</f>
        <v>71.71633707765875</v>
      </c>
      <c r="G7" s="15">
        <f>STDEV(C8:C9)</f>
        <v>0.14055490158215506</v>
      </c>
    </row>
    <row r="8" spans="2:7" x14ac:dyDescent="0.25">
      <c r="B8" s="23" t="s">
        <v>22</v>
      </c>
      <c r="C8" s="2">
        <v>71.616949753621</v>
      </c>
      <c r="E8" s="20" t="s">
        <v>13</v>
      </c>
      <c r="F8" s="17">
        <f>AVERAGE(C10:C11)</f>
        <v>60.855337707736751</v>
      </c>
      <c r="G8" s="15">
        <f>STDEV(C10:C11)</f>
        <v>1.3934141237303608</v>
      </c>
    </row>
    <row r="9" spans="2:7" x14ac:dyDescent="0.25">
      <c r="B9" s="23"/>
      <c r="C9" s="2">
        <v>71.8157244016965</v>
      </c>
      <c r="E9" s="15" t="s">
        <v>23</v>
      </c>
      <c r="F9" s="15">
        <f>AVERAGE(C12:C13)</f>
        <v>67.326149889758</v>
      </c>
      <c r="G9" s="19">
        <f>STDEV(C12:C13)</f>
        <v>1.3791863200214698</v>
      </c>
    </row>
    <row r="10" spans="2:7" x14ac:dyDescent="0.25">
      <c r="B10" s="23" t="s">
        <v>13</v>
      </c>
      <c r="C10" s="2">
        <v>61.840630283627597</v>
      </c>
      <c r="D10" s="18"/>
      <c r="E10" s="1"/>
    </row>
    <row r="11" spans="2:7" x14ac:dyDescent="0.25">
      <c r="B11" s="23"/>
      <c r="C11" s="2">
        <v>59.870045131845899</v>
      </c>
      <c r="D11" s="1"/>
      <c r="E11" s="18"/>
    </row>
    <row r="12" spans="2:7" x14ac:dyDescent="0.25">
      <c r="B12" s="23" t="s">
        <v>23</v>
      </c>
      <c r="C12" s="2">
        <v>66.350917890351099</v>
      </c>
      <c r="D12" s="1"/>
      <c r="E12" s="1"/>
    </row>
    <row r="13" spans="2:7" x14ac:dyDescent="0.25">
      <c r="B13" s="23"/>
      <c r="C13" s="2">
        <v>68.301381889164901</v>
      </c>
      <c r="D13" s="1"/>
      <c r="E13" s="18"/>
    </row>
  </sheetData>
  <mergeCells count="4">
    <mergeCell ref="B6:B7"/>
    <mergeCell ref="B8:B9"/>
    <mergeCell ref="B10:B11"/>
    <mergeCell ref="B12:B13"/>
  </mergeCells>
  <pageMargins left="0.7" right="0.7" top="0.75" bottom="0.75" header="0.3" footer="0.3"/>
  <ignoredErrors>
    <ignoredError sqref="F6:F9 G6:G9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3"/>
  <sheetViews>
    <sheetView tabSelected="1" workbookViewId="0">
      <selection activeCell="P12" sqref="P12"/>
    </sheetView>
  </sheetViews>
  <sheetFormatPr defaultRowHeight="15" x14ac:dyDescent="0.25"/>
  <sheetData>
    <row r="5" spans="2:7" ht="45" x14ac:dyDescent="0.25">
      <c r="B5" s="2" t="s">
        <v>1</v>
      </c>
      <c r="C5" s="9" t="s">
        <v>24</v>
      </c>
      <c r="E5" s="2" t="s">
        <v>1</v>
      </c>
      <c r="F5" s="9" t="s">
        <v>24</v>
      </c>
      <c r="G5" s="2" t="s">
        <v>41</v>
      </c>
    </row>
    <row r="6" spans="2:7" x14ac:dyDescent="0.25">
      <c r="B6" s="22" t="s">
        <v>21</v>
      </c>
      <c r="C6">
        <v>47.826395939086289</v>
      </c>
      <c r="E6" s="2" t="s">
        <v>21</v>
      </c>
      <c r="F6" s="15">
        <f>AVERAGE(C6:C7)</f>
        <v>47.923604060913704</v>
      </c>
      <c r="G6" s="15">
        <f>STDEV(C6:C7)</f>
        <v>0.13747304426114512</v>
      </c>
    </row>
    <row r="7" spans="2:7" x14ac:dyDescent="0.25">
      <c r="B7" s="22"/>
      <c r="C7">
        <v>48.020812182741118</v>
      </c>
      <c r="E7" s="2" t="s">
        <v>22</v>
      </c>
      <c r="F7" s="15">
        <f>AVERAGE(C8:C9)</f>
        <v>49.422959858733336</v>
      </c>
      <c r="G7" s="15">
        <f>STDEV(C8:C9)</f>
        <v>0.68123411427720537</v>
      </c>
    </row>
    <row r="8" spans="2:7" x14ac:dyDescent="0.25">
      <c r="B8" s="23" t="s">
        <v>22</v>
      </c>
      <c r="C8">
        <v>48.941254596952312</v>
      </c>
      <c r="E8" s="20" t="s">
        <v>13</v>
      </c>
      <c r="F8" s="17">
        <f>AVERAGE(C10:C11)</f>
        <v>58.384565223164813</v>
      </c>
      <c r="G8" s="15">
        <f>STDEV(C10:C11)</f>
        <v>5.7275649276087401E-2</v>
      </c>
    </row>
    <row r="9" spans="2:7" x14ac:dyDescent="0.25">
      <c r="B9" s="23"/>
      <c r="C9">
        <v>49.904665120514359</v>
      </c>
      <c r="E9" s="15" t="s">
        <v>23</v>
      </c>
      <c r="F9" s="15">
        <f>AVERAGE(C12:C13)</f>
        <v>59.946617333487922</v>
      </c>
      <c r="G9" s="19">
        <f>STDEV(C12:C13)</f>
        <v>1.5016916453550548</v>
      </c>
    </row>
    <row r="10" spans="2:7" x14ac:dyDescent="0.25">
      <c r="B10" s="23" t="s">
        <v>13</v>
      </c>
      <c r="C10">
        <v>58.344065223164833</v>
      </c>
      <c r="D10" s="18"/>
      <c r="E10" s="1"/>
    </row>
    <row r="11" spans="2:7" x14ac:dyDescent="0.25">
      <c r="B11" s="23"/>
      <c r="C11">
        <v>58.4250652231648</v>
      </c>
      <c r="D11" s="1"/>
      <c r="E11" s="18"/>
    </row>
    <row r="12" spans="2:7" x14ac:dyDescent="0.25">
      <c r="B12" s="23" t="s">
        <v>23</v>
      </c>
      <c r="C12">
        <v>58.884760987806175</v>
      </c>
      <c r="D12" s="1"/>
      <c r="E12" s="1"/>
    </row>
    <row r="13" spans="2:7" x14ac:dyDescent="0.25">
      <c r="B13" s="23"/>
      <c r="C13">
        <v>61.008473679169661</v>
      </c>
      <c r="D13" s="1"/>
      <c r="E13" s="18"/>
    </row>
  </sheetData>
  <mergeCells count="4">
    <mergeCell ref="B6:B7"/>
    <mergeCell ref="B8:B9"/>
    <mergeCell ref="B10:B11"/>
    <mergeCell ref="B12:B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Produk-Uji Annova</vt:lpstr>
      <vt:lpstr>Rendemen</vt:lpstr>
      <vt:lpstr>Kadar Air</vt:lpstr>
      <vt:lpstr>Total Karotenoid</vt:lpstr>
      <vt:lpstr>Kelarutan</vt:lpstr>
      <vt:lpstr>Efisiensi Enkapsulasi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2015-12-29T01:51:57Z</dcterms:created>
  <dcterms:modified xsi:type="dcterms:W3CDTF">2017-01-18T14:50:30Z</dcterms:modified>
</cp:coreProperties>
</file>